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&amp;L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KPIs" sheetId="4" state="visible" r:id="rId4"/>
    <sheet xmlns:r="http://schemas.openxmlformats.org/officeDocument/2006/relationships" name="Comment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mmmm yyyy"/>
    <numFmt numFmtId="165" formatCode="0.0%;[Red]-0.0%;&quot;-&quot;"/>
    <numFmt numFmtId="166" formatCode="#,##0;[Red]-#,##0;&quot;-&quot;"/>
    <numFmt numFmtId="167" formatCode="d mmm yyyy"/>
    <numFmt numFmtId="168" formatCode="0.0;[Red]-0.0;&quot;-&quot;"/>
    <numFmt numFmtId="169" formatCode="0.00;[Red]-0.00;&quot;-&quot;"/>
  </numFmts>
  <fonts count="9">
    <font>
      <name val="Calibri"/>
      <family val="2"/>
      <color theme="1"/>
      <sz val="11"/>
      <scheme val="minor"/>
    </font>
    <font>
      <b val="1"/>
      <color rgb="0016314E"/>
      <sz val="16"/>
    </font>
    <font>
      <color rgb="005F6673"/>
      <sz val="10"/>
    </font>
    <font>
      <b val="1"/>
      <color rgb="0016314E"/>
    </font>
    <font>
      <b val="1"/>
      <color rgb="00FFFFFF"/>
    </font>
    <font>
      <color rgb="001F4E9A"/>
    </font>
    <font>
      <i val="1"/>
      <color rgb="005F6673"/>
      <sz val="9"/>
    </font>
    <font>
      <b val="1"/>
    </font>
    <font>
      <i val="1"/>
      <color rgb="005F6673"/>
    </font>
  </fonts>
  <fills count="4">
    <fill>
      <patternFill/>
    </fill>
    <fill>
      <patternFill patternType="gray125"/>
    </fill>
    <fill>
      <patternFill patternType="solid">
        <fgColor rgb="0016314E"/>
      </patternFill>
    </fill>
    <fill>
      <patternFill patternType="solid">
        <fgColor rgb="00FFF4C2"/>
      </patternFill>
    </fill>
  </fills>
  <borders count="3">
    <border>
      <left/>
      <right/>
      <top/>
      <bottom/>
      <diagonal/>
    </border>
    <border>
      <top style="thin">
        <color rgb="0016314E"/>
      </top>
    </border>
    <border>
      <left style="thin">
        <color rgb="00D5D2C8"/>
      </left>
      <right style="thin">
        <color rgb="00D5D2C8"/>
      </right>
      <top style="thin">
        <color rgb="00D5D2C8"/>
      </top>
      <bottom style="thin">
        <color rgb="00D5D2C8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left" vertical="center" wrapText="1"/>
    </xf>
    <xf numFmtId="0" fontId="5" fillId="3" borderId="0" pivotButton="0" quotePrefix="0" xfId="0"/>
    <xf numFmtId="164" fontId="5" fillId="3" borderId="0" pivotButton="0" quotePrefix="0" xfId="0"/>
    <xf numFmtId="165" fontId="5" fillId="3" borderId="0" pivotButton="0" quotePrefix="0" xfId="0"/>
    <xf numFmtId="166" fontId="5" fillId="3" borderId="0" pivotButton="0" quotePrefix="0" xfId="0"/>
    <xf numFmtId="0" fontId="6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166" fontId="0" fillId="0" borderId="0" pivotButton="0" quotePrefix="0" xfId="0"/>
    <xf numFmtId="165" fontId="0" fillId="0" borderId="0" pivotButton="0" quotePrefix="0" xfId="0"/>
    <xf numFmtId="0" fontId="7" fillId="0" borderId="1" pivotButton="0" quotePrefix="0" xfId="0"/>
    <xf numFmtId="166" fontId="7" fillId="0" borderId="1" pivotButton="0" quotePrefix="0" xfId="0"/>
    <xf numFmtId="165" fontId="7" fillId="0" borderId="1" pivotButton="0" quotePrefix="0" xfId="0"/>
    <xf numFmtId="0" fontId="8" fillId="0" borderId="0" pivotButton="0" quotePrefix="0" xfId="0"/>
    <xf numFmtId="167" fontId="0" fillId="0" borderId="0" pivotButton="0" quotePrefix="0" xfId="0"/>
    <xf numFmtId="1" fontId="0" fillId="0" borderId="0" pivotButton="0" quotePrefix="0" xfId="0"/>
    <xf numFmtId="168" fontId="0" fillId="0" borderId="0" pivotButton="0" quotePrefix="0" xfId="0"/>
    <xf numFmtId="168" fontId="5" fillId="3" borderId="0" pivotButton="0" quotePrefix="0" xfId="0"/>
    <xf numFmtId="169" fontId="0" fillId="0" borderId="0" pivotButton="0" quotePrefix="0" xfId="0"/>
    <xf numFmtId="169" fontId="5" fillId="3" borderId="0" pivotButton="0" quotePrefix="0" xfId="0"/>
    <xf numFmtId="164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167" fontId="5" fillId="3" borderId="2" applyAlignment="1" pivotButton="0" quotePrefix="0" xfId="0">
      <alignment vertical="top" wrapText="1"/>
    </xf>
    <xf numFmtId="0" fontId="5" fillId="3" borderId="2" pivotButton="0" quotePrefix="0" xfId="0"/>
    <xf numFmtId="167" fontId="5" fillId="3" borderId="2" pivotButton="0" quotePrefix="0" xfId="0"/>
    <xf numFmtId="0" fontId="0" fillId="0" borderId="2" pivotButton="0" quotePrefix="0" xfId="0"/>
    <xf numFmtId="0" fontId="5" fillId="3" borderId="2" applyAlignment="1" pivotButton="0" quotePrefix="0" xfId="0">
      <alignment horizontal="center"/>
    </xf>
  </cellXfs>
  <cellStyles count="1">
    <cellStyle name="Normal" xfId="0" builtinId="0" hidden="0"/>
  </cellStyles>
  <dxfs count="4">
    <dxf>
      <font>
        <b val="1"/>
        <color rgb="009B1C1C"/>
      </font>
    </dxf>
    <dxf>
      <font>
        <color rgb="0017603A"/>
      </font>
    </dxf>
    <dxf>
      <font>
        <b val="1"/>
        <color rgb="008A4B00"/>
      </font>
      <fill>
        <patternFill patternType="solid">
          <fgColor rgb="00F8D7D3"/>
          <bgColor rgb="00F8D7D3"/>
        </patternFill>
      </fill>
    </dxf>
    <dxf>
      <font>
        <b val="1"/>
        <color rgb="009B1C1C"/>
      </font>
      <fill>
        <patternFill patternType="solid">
          <fgColor rgb="00F8D7D3"/>
          <b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70" customWidth="1" min="3" max="3"/>
  </cols>
  <sheetData>
    <row r="1" ht="24" customHeight="1">
      <c r="B1" s="1" t="inlineStr">
        <is>
          <t>Monthly management report template</t>
        </is>
      </c>
    </row>
    <row r="2">
      <c r="B2" s="2" t="inlineStr">
        <is>
          <t>Free template from Ataski. https://ataski.com/guides/monthly-management-report-template</t>
        </is>
      </c>
    </row>
    <row r="4">
      <c r="B4" s="3" t="inlineStr">
        <is>
          <t>What it is</t>
        </is>
      </c>
    </row>
    <row r="5" ht="47" customHeight="1">
      <c r="B5" s="4" t="inlineStr">
        <is>
          <t>A monthly management report in four working sheets: the profit and loss against budget and the prior month, the balance sheet against the prior month end, key metrics calculated from both, and the commentary. You enter the figures; the variances, ratios and checks are formulas.</t>
        </is>
      </c>
    </row>
    <row r="7">
      <c r="B7" s="3" t="inlineStr">
        <is>
          <t>How to use it</t>
        </is>
      </c>
    </row>
    <row r="8" ht="32" customHeight="1">
      <c r="A8" s="5" t="n">
        <v>1</v>
      </c>
      <c r="B8" s="4" t="inlineStr">
        <is>
          <t>P&amp;L: enter the company, the month and your materiality thresholds at the top, then the month's actual, budget, prior month and year-to-date figures in the yellow cells.</t>
        </is>
      </c>
    </row>
    <row r="9" ht="32" customHeight="1">
      <c r="A9" s="5" t="n">
        <v>2</v>
      </c>
      <c r="B9" s="4" t="inlineStr">
        <is>
          <t>Balance sheet: enter this month end and the prior month end. Totals, movements, working capital and the check that assets equal liabilities plus equity are formulas.</t>
        </is>
      </c>
    </row>
    <row r="10" ht="32" customHeight="1">
      <c r="A10" s="5" t="n">
        <v>3</v>
      </c>
      <c r="B10" s="4" t="inlineStr">
        <is>
          <t>KPIs: every figure is calculated from the two statement sheets. Enter your targets in the yellow cells; the budget figures fill in from the P&amp;L.</t>
        </is>
      </c>
    </row>
    <row r="11" ht="32" customHeight="1">
      <c r="A11" s="5" t="n">
        <v>4</v>
      </c>
      <c r="B11" s="4" t="inlineStr">
        <is>
          <t>Commentary: write the summary, explain every line the P&amp;L marks "Explain", say where the cash went, give each action an owner and a date, and work through the checklist before you send the report.</t>
        </is>
      </c>
    </row>
    <row r="13">
      <c r="B13" s="3" t="inlineStr">
        <is>
          <t>Reading the P&amp;L columns</t>
        </is>
      </c>
    </row>
    <row r="14">
      <c r="B14" s="6" t="inlineStr">
        <is>
          <t>Column</t>
        </is>
      </c>
      <c r="C14" s="6" t="inlineStr">
        <is>
          <t>What it shows</t>
        </is>
      </c>
    </row>
    <row r="15" ht="17" customHeight="1">
      <c r="B15" s="4" t="inlineStr">
        <is>
          <t>Variance</t>
        </is>
      </c>
      <c r="C15" s="4" t="inlineStr">
        <is>
          <t>Actual minus budget. On a margin row, the difference in percentage points.</t>
        </is>
      </c>
    </row>
    <row r="16" ht="32" customHeight="1">
      <c r="B16" s="4" t="inlineStr">
        <is>
          <t>Variance %</t>
        </is>
      </c>
      <c r="C16" s="4" t="inlineStr">
        <is>
          <t>The variance divided by the budget (ignoring the budget's sign). Blank when the budget is zero.</t>
        </is>
      </c>
    </row>
    <row r="17" ht="32" customHeight="1">
      <c r="B17" s="4" t="inlineStr">
        <is>
          <t>Favourable?</t>
        </is>
      </c>
      <c r="C17" s="4" t="inlineStr">
        <is>
          <t>By the effect on profit: revenue above budget or a cost below it is favourable; revenue below budget or a cost above it is unfavourable.</t>
        </is>
      </c>
    </row>
    <row r="18" ht="47" customHeight="1">
      <c r="B18" s="4" t="inlineStr">
        <is>
          <t>Explain?</t>
        </is>
      </c>
      <c r="C18" s="4" t="inlineStr">
        <is>
          <t>The variance crosses both thresholds at the top of the P&amp;L sheet. They start at 10% and 5,000; there is no standard level, so set your own and keep them the same every month.</t>
        </is>
      </c>
    </row>
    <row r="19" ht="17" customHeight="1">
      <c r="B19" s="4" t="inlineStr">
        <is>
          <t>Change, Change %</t>
        </is>
      </c>
      <c r="C19" s="4" t="inlineStr">
        <is>
          <t>This month against the prior month.</t>
        </is>
      </c>
    </row>
    <row r="20" ht="17" customHeight="1">
      <c r="B20" s="4" t="inlineStr">
        <is>
          <t>Year to date</t>
        </is>
      </c>
      <c r="C20" s="4" t="inlineStr">
        <is>
          <t>The same comparison for the year so far.</t>
        </is>
      </c>
    </row>
    <row r="22">
      <c r="B22" s="3" t="inlineStr">
        <is>
          <t>Good to know</t>
        </is>
      </c>
    </row>
    <row r="23" ht="32" customHeight="1">
      <c r="B23" s="4" t="inlineStr">
        <is>
          <t>Yellow cells are inputs. Every other figure is a formula. Enter income and costs as positive numbers: the formulas subtract the costs.</t>
        </is>
      </c>
    </row>
    <row r="24" ht="17" customHeight="1">
      <c r="B24" s="4" t="inlineStr">
        <is>
          <t>No macros. Functions used: ABS, AND, DAY, EOMONTH, IF, N, OR, SUM.</t>
        </is>
      </c>
    </row>
    <row r="25" ht="32" customHeight="1">
      <c r="B25" s="4" t="inlineStr">
        <is>
          <t>The guide, with the sections, commentary examples and a worked example: https://ataski.com/guides/monthly-management-report-template</t>
        </is>
      </c>
    </row>
  </sheetData>
  <mergeCells count="8">
    <mergeCell ref="B24:C24"/>
    <mergeCell ref="B11:C11"/>
    <mergeCell ref="B25:C25"/>
    <mergeCell ref="B5:C5"/>
    <mergeCell ref="B10:C10"/>
    <mergeCell ref="B23:C23"/>
    <mergeCell ref="B9:C9"/>
    <mergeCell ref="B8:C8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 ht="24" customHeight="1">
      <c r="A1" s="1" t="inlineStr">
        <is>
          <t>Monthly management report: profit and loss</t>
        </is>
      </c>
    </row>
    <row r="2">
      <c r="A2" t="inlineStr">
        <is>
          <t>Company</t>
        </is>
      </c>
      <c r="B2" s="7" t="n"/>
    </row>
    <row r="3">
      <c r="A3" t="inlineStr">
        <is>
          <t>Month</t>
        </is>
      </c>
      <c r="B3" s="8" t="n"/>
    </row>
    <row r="4">
      <c r="A4" t="inlineStr">
        <is>
          <t>Explain a variance of at least this % of budget</t>
        </is>
      </c>
      <c r="B4" s="9" t="n">
        <v>0.1</v>
      </c>
    </row>
    <row r="5">
      <c r="A5" t="inlineStr">
        <is>
          <t>and at least this amount</t>
        </is>
      </c>
      <c r="B5" s="10" t="n">
        <v>5000</v>
      </c>
    </row>
    <row r="6">
      <c r="A6" s="11" t="inlineStr">
        <is>
          <t>Enter income and costs as positive numbers. Yellow cells are inputs. Every other figure is a formula. See the Instructions sheet.</t>
        </is>
      </c>
    </row>
    <row r="8">
      <c r="A8" s="6" t="inlineStr">
        <is>
          <t>Line</t>
        </is>
      </c>
      <c r="B8" s="12" t="inlineStr">
        <is>
          <t>Actual</t>
        </is>
      </c>
      <c r="C8" s="12" t="inlineStr">
        <is>
          <t>Budget</t>
        </is>
      </c>
      <c r="D8" s="12" t="inlineStr">
        <is>
          <t>Variance</t>
        </is>
      </c>
      <c r="E8" s="12" t="inlineStr">
        <is>
          <t>Variance %</t>
        </is>
      </c>
      <c r="F8" s="12" t="inlineStr">
        <is>
          <t>Favourable?</t>
        </is>
      </c>
      <c r="G8" s="12" t="inlineStr">
        <is>
          <t>Explain?</t>
        </is>
      </c>
      <c r="H8" s="12" t="inlineStr">
        <is>
          <t>Prior month</t>
        </is>
      </c>
      <c r="I8" s="12" t="inlineStr">
        <is>
          <t>Change</t>
        </is>
      </c>
      <c r="J8" s="12" t="inlineStr">
        <is>
          <t>Change %</t>
        </is>
      </c>
      <c r="K8" s="12" t="inlineStr">
        <is>
          <t>Year to date</t>
        </is>
      </c>
      <c r="L8" s="12" t="inlineStr">
        <is>
          <t>YTD budget</t>
        </is>
      </c>
      <c r="M8" s="12" t="inlineStr">
        <is>
          <t>YTD variance</t>
        </is>
      </c>
      <c r="N8" s="12" t="inlineStr">
        <is>
          <t>YTD variance %</t>
        </is>
      </c>
    </row>
    <row r="9">
      <c r="A9" t="inlineStr">
        <is>
          <t>Revenue</t>
        </is>
      </c>
      <c r="B9" s="10" t="n"/>
      <c r="C9" s="10" t="n"/>
      <c r="D9" s="13">
        <f>B9-C9</f>
        <v/>
      </c>
      <c r="E9" s="14">
        <f>IF(N(C9)=0,"",D9/ABS(C9))</f>
        <v/>
      </c>
      <c r="F9">
        <f>IF(AND(N(B9)=0,N(C9)=0),"",IF(D9&gt;0,"Favourable",IF(D9&lt;0,"Unfavourable","On budget")))</f>
        <v/>
      </c>
      <c r="G9">
        <f>IF(D9=0,"",IF(AND(ABS(D9)&gt;=$B$5,OR(E9="",ABS(N(E9))&gt;=$B$4)),"Explain",""))</f>
        <v/>
      </c>
      <c r="H9" s="10" t="n"/>
      <c r="I9" s="13">
        <f>B9-H9</f>
        <v/>
      </c>
      <c r="J9" s="14">
        <f>IF(N(H9)=0,"",I9/ABS(H9))</f>
        <v/>
      </c>
      <c r="K9" s="10" t="n"/>
      <c r="L9" s="10" t="n"/>
      <c r="M9" s="13">
        <f>K9-L9</f>
        <v/>
      </c>
      <c r="N9" s="14">
        <f>IF(N(L9)=0,"",M9/ABS(L9))</f>
        <v/>
      </c>
    </row>
    <row r="10">
      <c r="A10" t="inlineStr">
        <is>
          <t>Cost of sales</t>
        </is>
      </c>
      <c r="B10" s="10" t="n"/>
      <c r="C10" s="10" t="n"/>
      <c r="D10" s="13">
        <f>B10-C10</f>
        <v/>
      </c>
      <c r="E10" s="14">
        <f>IF(N(C10)=0,"",D10/ABS(C10))</f>
        <v/>
      </c>
      <c r="F10">
        <f>IF(AND(N(B10)=0,N(C10)=0),"",IF(D10&gt;0,"Unfavourable",IF(D10&lt;0,"Favourable","On budget")))</f>
        <v/>
      </c>
      <c r="G10">
        <f>IF(D10=0,"",IF(AND(ABS(D10)&gt;=$B$5,OR(E10="",ABS(N(E10))&gt;=$B$4)),"Explain",""))</f>
        <v/>
      </c>
      <c r="H10" s="10" t="n"/>
      <c r="I10" s="13">
        <f>B10-H10</f>
        <v/>
      </c>
      <c r="J10" s="14">
        <f>IF(N(H10)=0,"",I10/ABS(H10))</f>
        <v/>
      </c>
      <c r="K10" s="10" t="n"/>
      <c r="L10" s="10" t="n"/>
      <c r="M10" s="13">
        <f>K10-L10</f>
        <v/>
      </c>
      <c r="N10" s="14">
        <f>IF(N(L10)=0,"",M10/ABS(L10))</f>
        <v/>
      </c>
    </row>
    <row r="11">
      <c r="A11" s="15" t="inlineStr">
        <is>
          <t>Gross profit</t>
        </is>
      </c>
      <c r="B11" s="16">
        <f>B9-B10</f>
        <v/>
      </c>
      <c r="C11" s="16">
        <f>C9-C10</f>
        <v/>
      </c>
      <c r="D11" s="16">
        <f>B11-C11</f>
        <v/>
      </c>
      <c r="E11" s="17">
        <f>IF(N(C11)=0,"",D11/ABS(C11))</f>
        <v/>
      </c>
      <c r="F11" s="15">
        <f>IF(AND(N(B11)=0,N(C11)=0),"",IF(D11&gt;0,"Favourable",IF(D11&lt;0,"Unfavourable","On budget")))</f>
        <v/>
      </c>
      <c r="G11" s="15">
        <f>IF(D11=0,"",IF(AND(ABS(D11)&gt;=$B$5,OR(E11="",ABS(N(E11))&gt;=$B$4)),"Explain",""))</f>
        <v/>
      </c>
      <c r="H11" s="16">
        <f>H9-H10</f>
        <v/>
      </c>
      <c r="I11" s="16">
        <f>B11-H11</f>
        <v/>
      </c>
      <c r="J11" s="17">
        <f>IF(N(H11)=0,"",I11/ABS(H11))</f>
        <v/>
      </c>
      <c r="K11" s="16">
        <f>K9-K10</f>
        <v/>
      </c>
      <c r="L11" s="16">
        <f>L9-L10</f>
        <v/>
      </c>
      <c r="M11" s="16">
        <f>K11-L11</f>
        <v/>
      </c>
      <c r="N11" s="17">
        <f>IF(N(L11)=0,"",M11/ABS(L11))</f>
        <v/>
      </c>
    </row>
    <row r="12">
      <c r="A12" s="18" t="inlineStr">
        <is>
          <t>Gross margin</t>
        </is>
      </c>
      <c r="B12" s="14">
        <f>IF(N(B9)=0,"",B11/B9)</f>
        <v/>
      </c>
      <c r="C12" s="14">
        <f>IF(N(C9)=0,"",C11/C9)</f>
        <v/>
      </c>
      <c r="D12" s="14">
        <f>IF(OR(B12="",C12=""),"",B12-C12)</f>
        <v/>
      </c>
      <c r="F12">
        <f>IF(D12="","",IF(D12&gt;0,"Favourable",IF(D12&lt;0,"Unfavourable","On budget")))</f>
        <v/>
      </c>
      <c r="H12" s="14">
        <f>IF(N(H9)=0,"",H11/H9)</f>
        <v/>
      </c>
      <c r="I12" s="14">
        <f>IF(OR(B12="",H12=""),"",B12-H12)</f>
        <v/>
      </c>
      <c r="K12" s="14">
        <f>IF(N(K9)=0,"",K11/K9)</f>
        <v/>
      </c>
      <c r="L12" s="14">
        <f>IF(N(L9)=0,"",L11/L9)</f>
        <v/>
      </c>
      <c r="M12" s="14">
        <f>IF(OR(K12="",L12=""),"",K12-L12)</f>
        <v/>
      </c>
    </row>
    <row r="14">
      <c r="A14" s="3" t="inlineStr">
        <is>
          <t>OPERATING EXPENSES</t>
        </is>
      </c>
    </row>
    <row r="15">
      <c r="A15" t="inlineStr">
        <is>
          <t>Payroll and benefits</t>
        </is>
      </c>
      <c r="B15" s="10" t="n"/>
      <c r="C15" s="10" t="n"/>
      <c r="D15" s="13">
        <f>B15-C15</f>
        <v/>
      </c>
      <c r="E15" s="14">
        <f>IF(N(C15)=0,"",D15/ABS(C15))</f>
        <v/>
      </c>
      <c r="F15">
        <f>IF(AND(N(B15)=0,N(C15)=0),"",IF(D15&gt;0,"Unfavourable",IF(D15&lt;0,"Favourable","On budget")))</f>
        <v/>
      </c>
      <c r="G15">
        <f>IF(D15=0,"",IF(AND(ABS(D15)&gt;=$B$5,OR(E15="",ABS(N(E15))&gt;=$B$4)),"Explain",""))</f>
        <v/>
      </c>
      <c r="H15" s="10" t="n"/>
      <c r="I15" s="13">
        <f>B15-H15</f>
        <v/>
      </c>
      <c r="J15" s="14">
        <f>IF(N(H15)=0,"",I15/ABS(H15))</f>
        <v/>
      </c>
      <c r="K15" s="10" t="n"/>
      <c r="L15" s="10" t="n"/>
      <c r="M15" s="13">
        <f>K15-L15</f>
        <v/>
      </c>
      <c r="N15" s="14">
        <f>IF(N(L15)=0,"",M15/ABS(L15))</f>
        <v/>
      </c>
    </row>
    <row r="16">
      <c r="A16" t="inlineStr">
        <is>
          <t>Rent and occupancy</t>
        </is>
      </c>
      <c r="B16" s="10" t="n"/>
      <c r="C16" s="10" t="n"/>
      <c r="D16" s="13">
        <f>B16-C16</f>
        <v/>
      </c>
      <c r="E16" s="14">
        <f>IF(N(C16)=0,"",D16/ABS(C16))</f>
        <v/>
      </c>
      <c r="F16">
        <f>IF(AND(N(B16)=0,N(C16)=0),"",IF(D16&gt;0,"Unfavourable",IF(D16&lt;0,"Favourable","On budget")))</f>
        <v/>
      </c>
      <c r="G16">
        <f>IF(D16=0,"",IF(AND(ABS(D16)&gt;=$B$5,OR(E16="",ABS(N(E16))&gt;=$B$4)),"Explain",""))</f>
        <v/>
      </c>
      <c r="H16" s="10" t="n"/>
      <c r="I16" s="13">
        <f>B16-H16</f>
        <v/>
      </c>
      <c r="J16" s="14">
        <f>IF(N(H16)=0,"",I16/ABS(H16))</f>
        <v/>
      </c>
      <c r="K16" s="10" t="n"/>
      <c r="L16" s="10" t="n"/>
      <c r="M16" s="13">
        <f>K16-L16</f>
        <v/>
      </c>
      <c r="N16" s="14">
        <f>IF(N(L16)=0,"",M16/ABS(L16))</f>
        <v/>
      </c>
    </row>
    <row r="17">
      <c r="A17" t="inlineStr">
        <is>
          <t>Sales and marketing</t>
        </is>
      </c>
      <c r="B17" s="10" t="n"/>
      <c r="C17" s="10" t="n"/>
      <c r="D17" s="13">
        <f>B17-C17</f>
        <v/>
      </c>
      <c r="E17" s="14">
        <f>IF(N(C17)=0,"",D17/ABS(C17))</f>
        <v/>
      </c>
      <c r="F17">
        <f>IF(AND(N(B17)=0,N(C17)=0),"",IF(D17&gt;0,"Unfavourable",IF(D17&lt;0,"Favourable","On budget")))</f>
        <v/>
      </c>
      <c r="G17">
        <f>IF(D17=0,"",IF(AND(ABS(D17)&gt;=$B$5,OR(E17="",ABS(N(E17))&gt;=$B$4)),"Explain",""))</f>
        <v/>
      </c>
      <c r="H17" s="10" t="n"/>
      <c r="I17" s="13">
        <f>B17-H17</f>
        <v/>
      </c>
      <c r="J17" s="14">
        <f>IF(N(H17)=0,"",I17/ABS(H17))</f>
        <v/>
      </c>
      <c r="K17" s="10" t="n"/>
      <c r="L17" s="10" t="n"/>
      <c r="M17" s="13">
        <f>K17-L17</f>
        <v/>
      </c>
      <c r="N17" s="14">
        <f>IF(N(L17)=0,"",M17/ABS(L17))</f>
        <v/>
      </c>
    </row>
    <row r="18">
      <c r="A18" t="inlineStr">
        <is>
          <t>Software and IT</t>
        </is>
      </c>
      <c r="B18" s="10" t="n"/>
      <c r="C18" s="10" t="n"/>
      <c r="D18" s="13">
        <f>B18-C18</f>
        <v/>
      </c>
      <c r="E18" s="14">
        <f>IF(N(C18)=0,"",D18/ABS(C18))</f>
        <v/>
      </c>
      <c r="F18">
        <f>IF(AND(N(B18)=0,N(C18)=0),"",IF(D18&gt;0,"Unfavourable",IF(D18&lt;0,"Favourable","On budget")))</f>
        <v/>
      </c>
      <c r="G18">
        <f>IF(D18=0,"",IF(AND(ABS(D18)&gt;=$B$5,OR(E18="",ABS(N(E18))&gt;=$B$4)),"Explain",""))</f>
        <v/>
      </c>
      <c r="H18" s="10" t="n"/>
      <c r="I18" s="13">
        <f>B18-H18</f>
        <v/>
      </c>
      <c r="J18" s="14">
        <f>IF(N(H18)=0,"",I18/ABS(H18))</f>
        <v/>
      </c>
      <c r="K18" s="10" t="n"/>
      <c r="L18" s="10" t="n"/>
      <c r="M18" s="13">
        <f>K18-L18</f>
        <v/>
      </c>
      <c r="N18" s="14">
        <f>IF(N(L18)=0,"",M18/ABS(L18))</f>
        <v/>
      </c>
    </row>
    <row r="19">
      <c r="A19" t="inlineStr">
        <is>
          <t>Professional fees</t>
        </is>
      </c>
      <c r="B19" s="10" t="n"/>
      <c r="C19" s="10" t="n"/>
      <c r="D19" s="13">
        <f>B19-C19</f>
        <v/>
      </c>
      <c r="E19" s="14">
        <f>IF(N(C19)=0,"",D19/ABS(C19))</f>
        <v/>
      </c>
      <c r="F19">
        <f>IF(AND(N(B19)=0,N(C19)=0),"",IF(D19&gt;0,"Unfavourable",IF(D19&lt;0,"Favourable","On budget")))</f>
        <v/>
      </c>
      <c r="G19">
        <f>IF(D19=0,"",IF(AND(ABS(D19)&gt;=$B$5,OR(E19="",ABS(N(E19))&gt;=$B$4)),"Explain",""))</f>
        <v/>
      </c>
      <c r="H19" s="10" t="n"/>
      <c r="I19" s="13">
        <f>B19-H19</f>
        <v/>
      </c>
      <c r="J19" s="14">
        <f>IF(N(H19)=0,"",I19/ABS(H19))</f>
        <v/>
      </c>
      <c r="K19" s="10" t="n"/>
      <c r="L19" s="10" t="n"/>
      <c r="M19" s="13">
        <f>K19-L19</f>
        <v/>
      </c>
      <c r="N19" s="14">
        <f>IF(N(L19)=0,"",M19/ABS(L19))</f>
        <v/>
      </c>
    </row>
    <row r="20">
      <c r="A20" t="inlineStr">
        <is>
          <t>Other operating expenses</t>
        </is>
      </c>
      <c r="B20" s="10" t="n"/>
      <c r="C20" s="10" t="n"/>
      <c r="D20" s="13">
        <f>B20-C20</f>
        <v/>
      </c>
      <c r="E20" s="14">
        <f>IF(N(C20)=0,"",D20/ABS(C20))</f>
        <v/>
      </c>
      <c r="F20">
        <f>IF(AND(N(B20)=0,N(C20)=0),"",IF(D20&gt;0,"Unfavourable",IF(D20&lt;0,"Favourable","On budget")))</f>
        <v/>
      </c>
      <c r="G20">
        <f>IF(D20=0,"",IF(AND(ABS(D20)&gt;=$B$5,OR(E20="",ABS(N(E20))&gt;=$B$4)),"Explain",""))</f>
        <v/>
      </c>
      <c r="H20" s="10" t="n"/>
      <c r="I20" s="13">
        <f>B20-H20</f>
        <v/>
      </c>
      <c r="J20" s="14">
        <f>IF(N(H20)=0,"",I20/ABS(H20))</f>
        <v/>
      </c>
      <c r="K20" s="10" t="n"/>
      <c r="L20" s="10" t="n"/>
      <c r="M20" s="13">
        <f>K20-L20</f>
        <v/>
      </c>
      <c r="N20" s="14">
        <f>IF(N(L20)=0,"",M20/ABS(L20))</f>
        <v/>
      </c>
    </row>
    <row r="21">
      <c r="A21" s="15" t="inlineStr">
        <is>
          <t>Total operating expenses</t>
        </is>
      </c>
      <c r="B21" s="16">
        <f>SUM(B15:B20)</f>
        <v/>
      </c>
      <c r="C21" s="16">
        <f>SUM(C15:C20)</f>
        <v/>
      </c>
      <c r="D21" s="16">
        <f>B21-C21</f>
        <v/>
      </c>
      <c r="E21" s="17">
        <f>IF(N(C21)=0,"",D21/ABS(C21))</f>
        <v/>
      </c>
      <c r="F21" s="15">
        <f>IF(AND(N(B21)=0,N(C21)=0),"",IF(D21&gt;0,"Unfavourable",IF(D21&lt;0,"Favourable","On budget")))</f>
        <v/>
      </c>
      <c r="G21" s="15">
        <f>IF(D21=0,"",IF(AND(ABS(D21)&gt;=$B$5,OR(E21="",ABS(N(E21))&gt;=$B$4)),"Explain",""))</f>
        <v/>
      </c>
      <c r="H21" s="16">
        <f>SUM(H15:H20)</f>
        <v/>
      </c>
      <c r="I21" s="16">
        <f>B21-H21</f>
        <v/>
      </c>
      <c r="J21" s="17">
        <f>IF(N(H21)=0,"",I21/ABS(H21))</f>
        <v/>
      </c>
      <c r="K21" s="16">
        <f>SUM(K15:K20)</f>
        <v/>
      </c>
      <c r="L21" s="16">
        <f>SUM(L15:L20)</f>
        <v/>
      </c>
      <c r="M21" s="16">
        <f>K21-L21</f>
        <v/>
      </c>
      <c r="N21" s="17">
        <f>IF(N(L21)=0,"",M21/ABS(L21))</f>
        <v/>
      </c>
    </row>
    <row r="23">
      <c r="A23" s="15" t="inlineStr">
        <is>
          <t>Operating result</t>
        </is>
      </c>
      <c r="B23" s="16">
        <f>B11-B21</f>
        <v/>
      </c>
      <c r="C23" s="16">
        <f>C11-C21</f>
        <v/>
      </c>
      <c r="D23" s="16">
        <f>B23-C23</f>
        <v/>
      </c>
      <c r="E23" s="17">
        <f>IF(N(C23)=0,"",D23/ABS(C23))</f>
        <v/>
      </c>
      <c r="F23" s="15">
        <f>IF(AND(N(B23)=0,N(C23)=0),"",IF(D23&gt;0,"Favourable",IF(D23&lt;0,"Unfavourable","On budget")))</f>
        <v/>
      </c>
      <c r="G23" s="15">
        <f>IF(D23=0,"",IF(AND(ABS(D23)&gt;=$B$5,OR(E23="",ABS(N(E23))&gt;=$B$4)),"Explain",""))</f>
        <v/>
      </c>
      <c r="H23" s="16">
        <f>H11-H21</f>
        <v/>
      </c>
      <c r="I23" s="16">
        <f>B23-H23</f>
        <v/>
      </c>
      <c r="J23" s="17">
        <f>IF(N(H23)=0,"",I23/ABS(H23))</f>
        <v/>
      </c>
      <c r="K23" s="16">
        <f>K11-K21</f>
        <v/>
      </c>
      <c r="L23" s="16">
        <f>L11-L21</f>
        <v/>
      </c>
      <c r="M23" s="16">
        <f>K23-L23</f>
        <v/>
      </c>
      <c r="N23" s="17">
        <f>IF(N(L23)=0,"",M23/ABS(L23))</f>
        <v/>
      </c>
    </row>
    <row r="24">
      <c r="A24" s="18" t="inlineStr">
        <is>
          <t>Operating margin</t>
        </is>
      </c>
      <c r="B24" s="14">
        <f>IF(N(B9)=0,"",B23/B9)</f>
        <v/>
      </c>
      <c r="C24" s="14">
        <f>IF(N(C9)=0,"",C23/C9)</f>
        <v/>
      </c>
      <c r="D24" s="14">
        <f>IF(OR(B24="",C24=""),"",B24-C24)</f>
        <v/>
      </c>
      <c r="F24">
        <f>IF(D24="","",IF(D24&gt;0,"Favourable",IF(D24&lt;0,"Unfavourable","On budget")))</f>
        <v/>
      </c>
      <c r="H24" s="14">
        <f>IF(N(H9)=0,"",H23/H9)</f>
        <v/>
      </c>
      <c r="I24" s="14">
        <f>IF(OR(B24="",H24=""),"",B24-H24)</f>
        <v/>
      </c>
      <c r="K24" s="14">
        <f>IF(N(K9)=0,"",K23/K9)</f>
        <v/>
      </c>
      <c r="L24" s="14">
        <f>IF(N(L9)=0,"",L23/L9)</f>
        <v/>
      </c>
      <c r="M24" s="14">
        <f>IF(OR(K24="",L24=""),"",K24-L24)</f>
        <v/>
      </c>
    </row>
    <row r="25">
      <c r="A25" t="inlineStr">
        <is>
          <t>Other income</t>
        </is>
      </c>
      <c r="B25" s="10" t="n"/>
      <c r="C25" s="10" t="n"/>
      <c r="D25" s="13">
        <f>B25-C25</f>
        <v/>
      </c>
      <c r="E25" s="14">
        <f>IF(N(C25)=0,"",D25/ABS(C25))</f>
        <v/>
      </c>
      <c r="F25">
        <f>IF(AND(N(B25)=0,N(C25)=0),"",IF(D25&gt;0,"Favourable",IF(D25&lt;0,"Unfavourable","On budget")))</f>
        <v/>
      </c>
      <c r="G25">
        <f>IF(D25=0,"",IF(AND(ABS(D25)&gt;=$B$5,OR(E25="",ABS(N(E25))&gt;=$B$4)),"Explain",""))</f>
        <v/>
      </c>
      <c r="H25" s="10" t="n"/>
      <c r="I25" s="13">
        <f>B25-H25</f>
        <v/>
      </c>
      <c r="J25" s="14">
        <f>IF(N(H25)=0,"",I25/ABS(H25))</f>
        <v/>
      </c>
      <c r="K25" s="10" t="n"/>
      <c r="L25" s="10" t="n"/>
      <c r="M25" s="13">
        <f>K25-L25</f>
        <v/>
      </c>
      <c r="N25" s="14">
        <f>IF(N(L25)=0,"",M25/ABS(L25))</f>
        <v/>
      </c>
    </row>
    <row r="26">
      <c r="A26" t="inlineStr">
        <is>
          <t>Interest and other expenses</t>
        </is>
      </c>
      <c r="B26" s="10" t="n"/>
      <c r="C26" s="10" t="n"/>
      <c r="D26" s="13">
        <f>B26-C26</f>
        <v/>
      </c>
      <c r="E26" s="14">
        <f>IF(N(C26)=0,"",D26/ABS(C26))</f>
        <v/>
      </c>
      <c r="F26">
        <f>IF(AND(N(B26)=0,N(C26)=0),"",IF(D26&gt;0,"Unfavourable",IF(D26&lt;0,"Favourable","On budget")))</f>
        <v/>
      </c>
      <c r="G26">
        <f>IF(D26=0,"",IF(AND(ABS(D26)&gt;=$B$5,OR(E26="",ABS(N(E26))&gt;=$B$4)),"Explain",""))</f>
        <v/>
      </c>
      <c r="H26" s="10" t="n"/>
      <c r="I26" s="13">
        <f>B26-H26</f>
        <v/>
      </c>
      <c r="J26" s="14">
        <f>IF(N(H26)=0,"",I26/ABS(H26))</f>
        <v/>
      </c>
      <c r="K26" s="10" t="n"/>
      <c r="L26" s="10" t="n"/>
      <c r="M26" s="13">
        <f>K26-L26</f>
        <v/>
      </c>
      <c r="N26" s="14">
        <f>IF(N(L26)=0,"",M26/ABS(L26))</f>
        <v/>
      </c>
    </row>
    <row r="27">
      <c r="A27" s="15" t="inlineStr">
        <is>
          <t>Profit before tax</t>
        </is>
      </c>
      <c r="B27" s="16">
        <f>B23+B25-B26</f>
        <v/>
      </c>
      <c r="C27" s="16">
        <f>C23+C25-C26</f>
        <v/>
      </c>
      <c r="D27" s="16">
        <f>B27-C27</f>
        <v/>
      </c>
      <c r="E27" s="17">
        <f>IF(N(C27)=0,"",D27/ABS(C27))</f>
        <v/>
      </c>
      <c r="F27" s="15">
        <f>IF(AND(N(B27)=0,N(C27)=0),"",IF(D27&gt;0,"Favourable",IF(D27&lt;0,"Unfavourable","On budget")))</f>
        <v/>
      </c>
      <c r="G27" s="15">
        <f>IF(D27=0,"",IF(AND(ABS(D27)&gt;=$B$5,OR(E27="",ABS(N(E27))&gt;=$B$4)),"Explain",""))</f>
        <v/>
      </c>
      <c r="H27" s="16">
        <f>H23+H25-H26</f>
        <v/>
      </c>
      <c r="I27" s="16">
        <f>B27-H27</f>
        <v/>
      </c>
      <c r="J27" s="17">
        <f>IF(N(H27)=0,"",I27/ABS(H27))</f>
        <v/>
      </c>
      <c r="K27" s="16">
        <f>K23+K25-K26</f>
        <v/>
      </c>
      <c r="L27" s="16">
        <f>L23+L25-L26</f>
        <v/>
      </c>
      <c r="M27" s="16">
        <f>K27-L27</f>
        <v/>
      </c>
      <c r="N27" s="17">
        <f>IF(N(L27)=0,"",M27/ABS(L27))</f>
        <v/>
      </c>
    </row>
    <row r="28">
      <c r="A28" t="inlineStr">
        <is>
          <t>Income tax</t>
        </is>
      </c>
      <c r="B28" s="10" t="n"/>
      <c r="C28" s="10" t="n"/>
      <c r="D28" s="13">
        <f>B28-C28</f>
        <v/>
      </c>
      <c r="E28" s="14">
        <f>IF(N(C28)=0,"",D28/ABS(C28))</f>
        <v/>
      </c>
      <c r="F28">
        <f>IF(AND(N(B28)=0,N(C28)=0),"",IF(D28&gt;0,"Unfavourable",IF(D28&lt;0,"Favourable","On budget")))</f>
        <v/>
      </c>
      <c r="G28">
        <f>IF(D28=0,"",IF(AND(ABS(D28)&gt;=$B$5,OR(E28="",ABS(N(E28))&gt;=$B$4)),"Explain",""))</f>
        <v/>
      </c>
      <c r="H28" s="10" t="n"/>
      <c r="I28" s="13">
        <f>B28-H28</f>
        <v/>
      </c>
      <c r="J28" s="14">
        <f>IF(N(H28)=0,"",I28/ABS(H28))</f>
        <v/>
      </c>
      <c r="K28" s="10" t="n"/>
      <c r="L28" s="10" t="n"/>
      <c r="M28" s="13">
        <f>K28-L28</f>
        <v/>
      </c>
      <c r="N28" s="14">
        <f>IF(N(L28)=0,"",M28/ABS(L28))</f>
        <v/>
      </c>
    </row>
    <row r="29">
      <c r="A29" s="15" t="inlineStr">
        <is>
          <t>Net income</t>
        </is>
      </c>
      <c r="B29" s="16">
        <f>B27-B28</f>
        <v/>
      </c>
      <c r="C29" s="16">
        <f>C27-C28</f>
        <v/>
      </c>
      <c r="D29" s="16">
        <f>B29-C29</f>
        <v/>
      </c>
      <c r="E29" s="17">
        <f>IF(N(C29)=0,"",D29/ABS(C29))</f>
        <v/>
      </c>
      <c r="F29" s="15">
        <f>IF(AND(N(B29)=0,N(C29)=0),"",IF(D29&gt;0,"Favourable",IF(D29&lt;0,"Unfavourable","On budget")))</f>
        <v/>
      </c>
      <c r="G29" s="15">
        <f>IF(D29=0,"",IF(AND(ABS(D29)&gt;=$B$5,OR(E29="",ABS(N(E29))&gt;=$B$4)),"Explain",""))</f>
        <v/>
      </c>
      <c r="H29" s="16">
        <f>H27-H28</f>
        <v/>
      </c>
      <c r="I29" s="16">
        <f>B29-H29</f>
        <v/>
      </c>
      <c r="J29" s="17">
        <f>IF(N(H29)=0,"",I29/ABS(H29))</f>
        <v/>
      </c>
      <c r="K29" s="16">
        <f>K27-K28</f>
        <v/>
      </c>
      <c r="L29" s="16">
        <f>L27-L28</f>
        <v/>
      </c>
      <c r="M29" s="16">
        <f>K29-L29</f>
        <v/>
      </c>
      <c r="N29" s="17">
        <f>IF(N(L29)=0,"",M29/ABS(L29))</f>
        <v/>
      </c>
    </row>
    <row r="30">
      <c r="A30" s="18" t="inlineStr">
        <is>
          <t>Net margin</t>
        </is>
      </c>
      <c r="B30" s="14">
        <f>IF(N(B9)=0,"",B29/B9)</f>
        <v/>
      </c>
      <c r="C30" s="14">
        <f>IF(N(C9)=0,"",C29/C9)</f>
        <v/>
      </c>
      <c r="D30" s="14">
        <f>IF(OR(B30="",C30=""),"",B30-C30)</f>
        <v/>
      </c>
      <c r="F30">
        <f>IF(D30="","",IF(D30&gt;0,"Favourable",IF(D30&lt;0,"Unfavourable","On budget")))</f>
        <v/>
      </c>
      <c r="H30" s="14">
        <f>IF(N(H9)=0,"",H29/H9)</f>
        <v/>
      </c>
      <c r="I30" s="14">
        <f>IF(OR(B30="",H30=""),"",B30-H30)</f>
        <v/>
      </c>
      <c r="K30" s="14">
        <f>IF(N(K9)=0,"",K29/K9)</f>
        <v/>
      </c>
      <c r="L30" s="14">
        <f>IF(N(L9)=0,"",L29/L9)</f>
        <v/>
      </c>
      <c r="M30" s="14">
        <f>IF(OR(K30="",L30=""),"",K30-L30)</f>
        <v/>
      </c>
    </row>
  </sheetData>
  <conditionalFormatting sqref="F9:F30">
    <cfRule type="expression" priority="1" dxfId="0">
      <formula>F9="Unfavourable"</formula>
    </cfRule>
    <cfRule type="expression" priority="2" dxfId="1">
      <formula>F9="Favourable"</formula>
    </cfRule>
  </conditionalFormatting>
  <conditionalFormatting sqref="G9:G30">
    <cfRule type="expression" priority="3" dxfId="2">
      <formula>G9="Explain"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3" customWidth="1" min="4" max="4"/>
    <col width="12" customWidth="1" min="5" max="5"/>
    <col width="44" customWidth="1" min="6" max="6"/>
  </cols>
  <sheetData>
    <row r="1" ht="24" customHeight="1">
      <c r="A1" s="1" t="inlineStr">
        <is>
          <t>Monthly management report: balance sheet</t>
        </is>
      </c>
    </row>
    <row r="2">
      <c r="A2" t="inlineStr">
        <is>
          <t>Company</t>
        </is>
      </c>
      <c r="B2">
        <f>IF('P&amp;L'!$B$2="","",'P&amp;L'!$B$2)</f>
        <v/>
      </c>
    </row>
    <row r="3">
      <c r="A3" t="inlineStr">
        <is>
          <t>Month end</t>
        </is>
      </c>
      <c r="B3" s="19">
        <f>IF('P&amp;L'!$B$3="","",EOMONTH('P&amp;L'!$B$3,0))</f>
        <v/>
      </c>
    </row>
    <row r="4">
      <c r="A4" s="11" t="inlineStr">
        <is>
          <t>Enter balances as positive numbers. Yellow cells are inputs. Every other figure is a formula. The check row must show a dash.</t>
        </is>
      </c>
    </row>
    <row r="6">
      <c r="A6" s="6" t="inlineStr">
        <is>
          <t>Line</t>
        </is>
      </c>
      <c r="B6" s="12" t="inlineStr">
        <is>
          <t>This month end</t>
        </is>
      </c>
      <c r="C6" s="12" t="inlineStr">
        <is>
          <t>Prior month end</t>
        </is>
      </c>
      <c r="D6" s="12" t="inlineStr">
        <is>
          <t>Movement</t>
        </is>
      </c>
      <c r="E6" s="12" t="inlineStr">
        <is>
          <t>Movement %</t>
        </is>
      </c>
      <c r="F6" s="12" t="inlineStr">
        <is>
          <t>Comment</t>
        </is>
      </c>
    </row>
    <row r="7">
      <c r="A7" s="3" t="inlineStr">
        <is>
          <t>ASSETS</t>
        </is>
      </c>
    </row>
    <row r="8">
      <c r="A8" t="inlineStr">
        <is>
          <t>Cash and cash equivalents</t>
        </is>
      </c>
      <c r="B8" s="10" t="n"/>
      <c r="C8" s="10" t="n"/>
      <c r="D8" s="13">
        <f>B8-C8</f>
        <v/>
      </c>
      <c r="E8" s="14">
        <f>IF(N(C8)=0,"",D8/ABS(C8))</f>
        <v/>
      </c>
      <c r="F8" s="7" t="n"/>
    </row>
    <row r="9">
      <c r="A9" t="inlineStr">
        <is>
          <t>Accounts receivable</t>
        </is>
      </c>
      <c r="B9" s="10" t="n"/>
      <c r="C9" s="10" t="n"/>
      <c r="D9" s="13">
        <f>B9-C9</f>
        <v/>
      </c>
      <c r="E9" s="14">
        <f>IF(N(C9)=0,"",D9/ABS(C9))</f>
        <v/>
      </c>
      <c r="F9" s="7" t="n"/>
    </row>
    <row r="10">
      <c r="A10" t="inlineStr">
        <is>
          <t>Inventory</t>
        </is>
      </c>
      <c r="B10" s="10" t="n"/>
      <c r="C10" s="10" t="n"/>
      <c r="D10" s="13">
        <f>B10-C10</f>
        <v/>
      </c>
      <c r="E10" s="14">
        <f>IF(N(C10)=0,"",D10/ABS(C10))</f>
        <v/>
      </c>
      <c r="F10" s="7" t="n"/>
    </row>
    <row r="11">
      <c r="A11" t="inlineStr">
        <is>
          <t>Prepayments and other current assets</t>
        </is>
      </c>
      <c r="B11" s="10" t="n"/>
      <c r="C11" s="10" t="n"/>
      <c r="D11" s="13">
        <f>B11-C11</f>
        <v/>
      </c>
      <c r="E11" s="14">
        <f>IF(N(C11)=0,"",D11/ABS(C11))</f>
        <v/>
      </c>
      <c r="F11" s="7" t="n"/>
    </row>
    <row r="12">
      <c r="A12" s="15" t="inlineStr">
        <is>
          <t>Total current assets</t>
        </is>
      </c>
      <c r="B12" s="16">
        <f>SUM(B8:B11)</f>
        <v/>
      </c>
      <c r="C12" s="16">
        <f>SUM(C8:C11)</f>
        <v/>
      </c>
      <c r="D12" s="16">
        <f>B12-C12</f>
        <v/>
      </c>
      <c r="E12" s="17">
        <f>IF(N(C12)=0,"",D12/ABS(C12))</f>
        <v/>
      </c>
      <c r="F12" s="7" t="n"/>
    </row>
    <row r="13">
      <c r="A13" t="inlineStr">
        <is>
          <t>Property, plant and equipment (net)</t>
        </is>
      </c>
      <c r="B13" s="10" t="n"/>
      <c r="C13" s="10" t="n"/>
      <c r="D13" s="13">
        <f>B13-C13</f>
        <v/>
      </c>
      <c r="E13" s="14">
        <f>IF(N(C13)=0,"",D13/ABS(C13))</f>
        <v/>
      </c>
      <c r="F13" s="7" t="n"/>
    </row>
    <row r="14">
      <c r="A14" t="inlineStr">
        <is>
          <t>Other non-current assets</t>
        </is>
      </c>
      <c r="B14" s="10" t="n"/>
      <c r="C14" s="10" t="n"/>
      <c r="D14" s="13">
        <f>B14-C14</f>
        <v/>
      </c>
      <c r="E14" s="14">
        <f>IF(N(C14)=0,"",D14/ABS(C14))</f>
        <v/>
      </c>
      <c r="F14" s="7" t="n"/>
    </row>
    <row r="15">
      <c r="A15" s="15" t="inlineStr">
        <is>
          <t>Total assets</t>
        </is>
      </c>
      <c r="B15" s="16">
        <f>B12+B13+B14</f>
        <v/>
      </c>
      <c r="C15" s="16">
        <f>C12+C13+C14</f>
        <v/>
      </c>
      <c r="D15" s="16">
        <f>B15-C15</f>
        <v/>
      </c>
      <c r="E15" s="17">
        <f>IF(N(C15)=0,"",D15/ABS(C15))</f>
        <v/>
      </c>
      <c r="F15" s="7" t="n"/>
    </row>
    <row r="17">
      <c r="A17" s="3" t="inlineStr">
        <is>
          <t>LIABILITIES</t>
        </is>
      </c>
    </row>
    <row r="18">
      <c r="A18" t="inlineStr">
        <is>
          <t>Accounts payable</t>
        </is>
      </c>
      <c r="B18" s="10" t="n"/>
      <c r="C18" s="10" t="n"/>
      <c r="D18" s="13">
        <f>B18-C18</f>
        <v/>
      </c>
      <c r="E18" s="14">
        <f>IF(N(C18)=0,"",D18/ABS(C18))</f>
        <v/>
      </c>
      <c r="F18" s="7" t="n"/>
    </row>
    <row r="19">
      <c r="A19" t="inlineStr">
        <is>
          <t>Accrued expenses</t>
        </is>
      </c>
      <c r="B19" s="10" t="n"/>
      <c r="C19" s="10" t="n"/>
      <c r="D19" s="13">
        <f>B19-C19</f>
        <v/>
      </c>
      <c r="E19" s="14">
        <f>IF(N(C19)=0,"",D19/ABS(C19))</f>
        <v/>
      </c>
      <c r="F19" s="7" t="n"/>
    </row>
    <row r="20">
      <c r="A20" t="inlineStr">
        <is>
          <t>Taxes payable</t>
        </is>
      </c>
      <c r="B20" s="10" t="n"/>
      <c r="C20" s="10" t="n"/>
      <c r="D20" s="13">
        <f>B20-C20</f>
        <v/>
      </c>
      <c r="E20" s="14">
        <f>IF(N(C20)=0,"",D20/ABS(C20))</f>
        <v/>
      </c>
      <c r="F20" s="7" t="n"/>
    </row>
    <row r="21">
      <c r="A21" t="inlineStr">
        <is>
          <t>Deferred revenue</t>
        </is>
      </c>
      <c r="B21" s="10" t="n"/>
      <c r="C21" s="10" t="n"/>
      <c r="D21" s="13">
        <f>B21-C21</f>
        <v/>
      </c>
      <c r="E21" s="14">
        <f>IF(N(C21)=0,"",D21/ABS(C21))</f>
        <v/>
      </c>
      <c r="F21" s="7" t="n"/>
    </row>
    <row r="22">
      <c r="A22" t="inlineStr">
        <is>
          <t>Short-term debt (due within a year)</t>
        </is>
      </c>
      <c r="B22" s="10" t="n"/>
      <c r="C22" s="10" t="n"/>
      <c r="D22" s="13">
        <f>B22-C22</f>
        <v/>
      </c>
      <c r="E22" s="14">
        <f>IF(N(C22)=0,"",D22/ABS(C22))</f>
        <v/>
      </c>
      <c r="F22" s="7" t="n"/>
    </row>
    <row r="23">
      <c r="A23" s="15" t="inlineStr">
        <is>
          <t>Total current liabilities</t>
        </is>
      </c>
      <c r="B23" s="16">
        <f>SUM(B18:B22)</f>
        <v/>
      </c>
      <c r="C23" s="16">
        <f>SUM(C18:C22)</f>
        <v/>
      </c>
      <c r="D23" s="16">
        <f>B23-C23</f>
        <v/>
      </c>
      <c r="E23" s="17">
        <f>IF(N(C23)=0,"",D23/ABS(C23))</f>
        <v/>
      </c>
      <c r="F23" s="7" t="n"/>
    </row>
    <row r="24">
      <c r="A24" t="inlineStr">
        <is>
          <t>Long-term debt</t>
        </is>
      </c>
      <c r="B24" s="10" t="n"/>
      <c r="C24" s="10" t="n"/>
      <c r="D24" s="13">
        <f>B24-C24</f>
        <v/>
      </c>
      <c r="E24" s="14">
        <f>IF(N(C24)=0,"",D24/ABS(C24))</f>
        <v/>
      </c>
      <c r="F24" s="7" t="n"/>
    </row>
    <row r="25">
      <c r="A25" t="inlineStr">
        <is>
          <t>Other non-current liabilities</t>
        </is>
      </c>
      <c r="B25" s="10" t="n"/>
      <c r="C25" s="10" t="n"/>
      <c r="D25" s="13">
        <f>B25-C25</f>
        <v/>
      </c>
      <c r="E25" s="14">
        <f>IF(N(C25)=0,"",D25/ABS(C25))</f>
        <v/>
      </c>
      <c r="F25" s="7" t="n"/>
    </row>
    <row r="26">
      <c r="A26" s="15" t="inlineStr">
        <is>
          <t>Total liabilities</t>
        </is>
      </c>
      <c r="B26" s="16">
        <f>B23+B24+B25</f>
        <v/>
      </c>
      <c r="C26" s="16">
        <f>C23+C24+C25</f>
        <v/>
      </c>
      <c r="D26" s="16">
        <f>B26-C26</f>
        <v/>
      </c>
      <c r="E26" s="17">
        <f>IF(N(C26)=0,"",D26/ABS(C26))</f>
        <v/>
      </c>
      <c r="F26" s="7" t="n"/>
    </row>
    <row r="28">
      <c r="A28" s="3" t="inlineStr">
        <is>
          <t>EQUITY</t>
        </is>
      </c>
    </row>
    <row r="29">
      <c r="A29" t="inlineStr">
        <is>
          <t>Share capital or owner's capital</t>
        </is>
      </c>
      <c r="B29" s="10" t="n"/>
      <c r="C29" s="10" t="n"/>
      <c r="D29" s="13">
        <f>B29-C29</f>
        <v/>
      </c>
      <c r="E29" s="14">
        <f>IF(N(C29)=0,"",D29/ABS(C29))</f>
        <v/>
      </c>
      <c r="F29" s="7" t="n"/>
    </row>
    <row r="30">
      <c r="A30" t="inlineStr">
        <is>
          <t>Retained earnings, including this year's result</t>
        </is>
      </c>
      <c r="B30" s="10" t="n"/>
      <c r="C30" s="10" t="n"/>
      <c r="D30" s="13">
        <f>B30-C30</f>
        <v/>
      </c>
      <c r="E30" s="14">
        <f>IF(N(C30)=0,"",D30/ABS(C30))</f>
        <v/>
      </c>
      <c r="F30" s="7" t="n"/>
    </row>
    <row r="31">
      <c r="A31" s="15" t="inlineStr">
        <is>
          <t>Total equity</t>
        </is>
      </c>
      <c r="B31" s="16">
        <f>SUM(B29:B30)</f>
        <v/>
      </c>
      <c r="C31" s="16">
        <f>SUM(C29:C30)</f>
        <v/>
      </c>
      <c r="D31" s="16">
        <f>B31-C31</f>
        <v/>
      </c>
      <c r="E31" s="17">
        <f>IF(N(C31)=0,"",D31/ABS(C31))</f>
        <v/>
      </c>
      <c r="F31" s="7" t="n"/>
    </row>
    <row r="33">
      <c r="A33" s="15" t="inlineStr">
        <is>
          <t>Total liabilities and equity</t>
        </is>
      </c>
      <c r="B33" s="16">
        <f>B26+B31</f>
        <v/>
      </c>
      <c r="C33" s="16">
        <f>C26+C31</f>
        <v/>
      </c>
      <c r="D33" s="16">
        <f>B33-C33</f>
        <v/>
      </c>
      <c r="E33" s="17">
        <f>IF(N(C33)=0,"",D33/ABS(C33))</f>
        <v/>
      </c>
      <c r="F33" s="7" t="n"/>
    </row>
    <row r="34">
      <c r="A34" s="15" t="inlineStr">
        <is>
          <t>Check: total assets minus liabilities and equity</t>
        </is>
      </c>
      <c r="B34" s="16">
        <f>B15-B33</f>
        <v/>
      </c>
      <c r="C34" s="16">
        <f>C15-C33</f>
        <v/>
      </c>
      <c r="D34" s="16">
        <f>B34-C34</f>
        <v/>
      </c>
      <c r="E34" s="17">
        <f>IF(N(C34)=0,"",D34/ABS(C34))</f>
        <v/>
      </c>
      <c r="F34" s="3">
        <f>IF(OR(ABS($B34)&gt;=0.5,ABS($C34)&gt;=0.5),"Does not balance","Balances")</f>
        <v/>
      </c>
    </row>
    <row r="36">
      <c r="A36" s="15" t="inlineStr">
        <is>
          <t>Working capital (current assets minus current liabilities)</t>
        </is>
      </c>
      <c r="B36" s="16">
        <f>B12-B23</f>
        <v/>
      </c>
      <c r="C36" s="16">
        <f>C12-C23</f>
        <v/>
      </c>
      <c r="D36" s="16">
        <f>B36-C36</f>
        <v/>
      </c>
      <c r="E36" s="17">
        <f>IF(N(C36)=0,"",D36/ABS(C36))</f>
        <v/>
      </c>
      <c r="F36" s="7" t="n"/>
    </row>
  </sheetData>
  <conditionalFormatting sqref="B34:F34">
    <cfRule type="expression" priority="1" dxfId="3">
      <formula>OR(ABS($B34)&gt;=0.5,ABS($C34)&gt;=0.5)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6" customWidth="1" min="4" max="4"/>
    <col width="12" customWidth="1" min="5" max="5"/>
    <col width="46" customWidth="1" min="6" max="6"/>
    <col width="52" customWidth="1" min="7" max="7"/>
  </cols>
  <sheetData>
    <row r="1" ht="24" customHeight="1">
      <c r="A1" s="1" t="inlineStr">
        <is>
          <t>Monthly management report: key metrics</t>
        </is>
      </c>
    </row>
    <row r="2">
      <c r="A2" s="11" t="inlineStr">
        <is>
          <t>Every figure is a formula over the P&amp;L and Balance sheet sheets. Yellow cells are your targets; the budget figures fill in from the P&amp;L.</t>
        </is>
      </c>
    </row>
    <row r="5">
      <c r="A5" s="6" t="inlineStr">
        <is>
          <t>KPI</t>
        </is>
      </c>
      <c r="B5" s="12" t="inlineStr">
        <is>
          <t>This month</t>
        </is>
      </c>
      <c r="C5" s="12" t="inlineStr">
        <is>
          <t>Prior month</t>
        </is>
      </c>
      <c r="D5" s="12" t="inlineStr">
        <is>
          <t>Budget or target</t>
        </is>
      </c>
      <c r="E5" s="12" t="inlineStr">
        <is>
          <t>Vs target</t>
        </is>
      </c>
      <c r="F5" s="12" t="inlineStr">
        <is>
          <t>How it is calculated</t>
        </is>
      </c>
      <c r="G5" s="12" t="inlineStr">
        <is>
          <t>What it tells you</t>
        </is>
      </c>
    </row>
    <row r="6">
      <c r="A6" s="3" t="inlineStr">
        <is>
          <t>Days in the month</t>
        </is>
      </c>
      <c r="B6" s="20">
        <f>IF('P&amp;L'!$B$3="",30,DAY(EOMONTH('P&amp;L'!$B$3,0)))</f>
        <v/>
      </c>
      <c r="C6" s="20">
        <f>IF('P&amp;L'!$B$3="",30,DAY(EOMONTH('P&amp;L'!$B$3,-1)))</f>
        <v/>
      </c>
      <c r="F6" s="11" t="inlineStr">
        <is>
          <t>Calendar days of the month on the P&amp;L sheet (30 while it is blank)</t>
        </is>
      </c>
      <c r="G6" s="11" t="inlineStr">
        <is>
          <t>The days DSO is measured over</t>
        </is>
      </c>
    </row>
    <row r="7">
      <c r="A7" s="3" t="inlineStr">
        <is>
          <t>Revenue</t>
        </is>
      </c>
      <c r="B7" s="13">
        <f>'P&amp;L'!B9</f>
        <v/>
      </c>
      <c r="C7" s="13">
        <f>'P&amp;L'!H9</f>
        <v/>
      </c>
      <c r="D7" s="13">
        <f>'P&amp;L'!C9</f>
        <v/>
      </c>
      <c r="E7">
        <f>IF(OR(B7="",D7="",AND(N(B7)=0,N(D7)=0)),"",IF(B7&gt;=D7,"On target","Off target"))</f>
        <v/>
      </c>
      <c r="F7" s="11" t="inlineStr">
        <is>
          <t>From the P&amp;L</t>
        </is>
      </c>
      <c r="G7" s="11" t="inlineStr">
        <is>
          <t>Scale, against the plan</t>
        </is>
      </c>
    </row>
    <row r="8">
      <c r="A8" s="3" t="inlineStr">
        <is>
          <t>Revenue growth vs prior month</t>
        </is>
      </c>
      <c r="B8" s="14">
        <f>IF(N(C7)=0,"",(B7-C7)/ABS(C7))</f>
        <v/>
      </c>
      <c r="D8" s="9" t="n"/>
      <c r="E8">
        <f>IF(OR(B8="",D8="",AND(N(B8)=0,N(D8)=0)),"",IF(B8&gt;=D8,"On target","Off target"))</f>
        <v/>
      </c>
      <c r="F8" s="11" t="inlineStr">
        <is>
          <t>(This month - prior month) / prior month</t>
        </is>
      </c>
      <c r="G8" s="11" t="inlineStr">
        <is>
          <t>Whether sales are growing month on month</t>
        </is>
      </c>
    </row>
    <row r="9">
      <c r="A9" s="3" t="inlineStr">
        <is>
          <t>Gross margin</t>
        </is>
      </c>
      <c r="B9" s="14">
        <f>IF(N(B7)=0,"",'P&amp;L'!B11/B7)</f>
        <v/>
      </c>
      <c r="C9" s="14">
        <f>IF(N(C7)=0,"",'P&amp;L'!H11/C7)</f>
        <v/>
      </c>
      <c r="D9" s="14">
        <f>IF(N(D7)=0,"",'P&amp;L'!C11/D7)</f>
        <v/>
      </c>
      <c r="E9">
        <f>IF(OR(B9="",D9="",AND(N(B9)=0,N(D9)=0)),"",IF(B9&gt;=D9,"On target","Off target"))</f>
        <v/>
      </c>
      <c r="F9" s="11" t="inlineStr">
        <is>
          <t>Gross profit / revenue</t>
        </is>
      </c>
      <c r="G9" s="11" t="inlineStr">
        <is>
          <t>What is left of each sale after its direct costs</t>
        </is>
      </c>
    </row>
    <row r="10">
      <c r="A10" s="3" t="inlineStr">
        <is>
          <t>Operating margin</t>
        </is>
      </c>
      <c r="B10" s="14">
        <f>IF(N(B7)=0,"",'P&amp;L'!B23/B7)</f>
        <v/>
      </c>
      <c r="C10" s="14">
        <f>IF(N(C7)=0,"",'P&amp;L'!H23/C7)</f>
        <v/>
      </c>
      <c r="D10" s="14">
        <f>IF(N(D7)=0,"",'P&amp;L'!C23/D7)</f>
        <v/>
      </c>
      <c r="E10">
        <f>IF(OR(B10="",D10="",AND(N(B10)=0,N(D10)=0)),"",IF(B10&gt;=D10,"On target","Off target"))</f>
        <v/>
      </c>
      <c r="F10" s="11" t="inlineStr">
        <is>
          <t>Operating result / revenue</t>
        </is>
      </c>
      <c r="G10" s="11" t="inlineStr">
        <is>
          <t>What the normal business earns on its revenue</t>
        </is>
      </c>
    </row>
    <row r="11">
      <c r="A11" s="3" t="inlineStr">
        <is>
          <t>Net margin</t>
        </is>
      </c>
      <c r="B11" s="14">
        <f>IF(N(B7)=0,"",'P&amp;L'!B29/B7)</f>
        <v/>
      </c>
      <c r="C11" s="14">
        <f>IF(N(C7)=0,"",'P&amp;L'!H29/C7)</f>
        <v/>
      </c>
      <c r="D11" s="14">
        <f>IF(N(D7)=0,"",'P&amp;L'!C29/D7)</f>
        <v/>
      </c>
      <c r="E11">
        <f>IF(OR(B11="",D11="",AND(N(B11)=0,N(D11)=0)),"",IF(B11&gt;=D11,"On target","Off target"))</f>
        <v/>
      </c>
      <c r="F11" s="11" t="inlineStr">
        <is>
          <t>Net income / revenue</t>
        </is>
      </c>
      <c r="G11" s="11" t="inlineStr">
        <is>
          <t>What is left after every cost, interest and tax</t>
        </is>
      </c>
    </row>
    <row r="12">
      <c r="A12" s="3" t="inlineStr">
        <is>
          <t>Cash at month end</t>
        </is>
      </c>
      <c r="B12" s="13">
        <f>'Balance sheet'!B8</f>
        <v/>
      </c>
      <c r="C12" s="13">
        <f>'Balance sheet'!C8</f>
        <v/>
      </c>
      <c r="D12" s="10" t="n"/>
      <c r="E12">
        <f>IF(OR(B12="",D12="",AND(N(B12)=0,N(D12)=0)),"",IF(B12&gt;=D12,"On target","Off target"))</f>
        <v/>
      </c>
      <c r="F12" s="11" t="inlineStr">
        <is>
          <t>Balance sheet: cash and cash equivalents</t>
        </is>
      </c>
      <c r="G12" s="11" t="inlineStr">
        <is>
          <t>The money available now</t>
        </is>
      </c>
    </row>
    <row r="13">
      <c r="A13" s="3" t="inlineStr">
        <is>
          <t>Cash movement in the month</t>
        </is>
      </c>
      <c r="B13" s="13">
        <f>B12-C12</f>
        <v/>
      </c>
      <c r="F13" s="11" t="inlineStr">
        <is>
          <t>Cash this month end - prior month end</t>
        </is>
      </c>
      <c r="G13" s="11" t="inlineStr">
        <is>
          <t>Read beside net income: the two often differ</t>
        </is>
      </c>
    </row>
    <row r="14">
      <c r="A14" s="3" t="inlineStr">
        <is>
          <t>Days sales outstanding (DSO)</t>
        </is>
      </c>
      <c r="B14" s="21">
        <f>IF(N(B7)=0,"",'Balance sheet'!B9/B7*B6)</f>
        <v/>
      </c>
      <c r="C14" s="21">
        <f>IF(N(C7)=0,"",'Balance sheet'!C9/C7*C6)</f>
        <v/>
      </c>
      <c r="D14" s="22" t="n"/>
      <c r="E14">
        <f>IF(OR(B14="",D14="",AND(N(B14)=0,N(D14)=0)),"",IF(B14&lt;=D14,"On target","Off target"))</f>
        <v/>
      </c>
      <c r="F14" s="11" t="inlineStr">
        <is>
          <t>Accounts receivable / revenue x days in the month</t>
        </is>
      </c>
      <c r="G14" s="11" t="inlineStr">
        <is>
          <t>How many days customers take to pay, on average</t>
        </is>
      </c>
    </row>
    <row r="15">
      <c r="A15" s="3" t="inlineStr">
        <is>
          <t>Current ratio</t>
        </is>
      </c>
      <c r="B15" s="23">
        <f>IF(N('Balance sheet'!B23)=0,"",'Balance sheet'!B12/'Balance sheet'!B23)</f>
        <v/>
      </c>
      <c r="C15" s="23">
        <f>IF(N('Balance sheet'!C23)=0,"",'Balance sheet'!C12/'Balance sheet'!C23)</f>
        <v/>
      </c>
      <c r="D15" s="24" t="n"/>
      <c r="E15">
        <f>IF(OR(B15="",D15="",AND(N(B15)=0,N(D15)=0)),"",IF(B15&gt;=D15,"On target","Off target"))</f>
        <v/>
      </c>
      <c r="F15" s="11" t="inlineStr">
        <is>
          <t>Current assets / current liabilities</t>
        </is>
      </c>
      <c r="G15" s="11" t="inlineStr">
        <is>
          <t>Whether what turns into cash within a year covers what falls due</t>
        </is>
      </c>
    </row>
    <row r="16">
      <c r="A16" s="3" t="inlineStr">
        <is>
          <t>Quick ratio</t>
        </is>
      </c>
      <c r="B16" s="23">
        <f>IF(N('Balance sheet'!B23)=0,"",('Balance sheet'!B12-'Balance sheet'!B10)/'Balance sheet'!B23)</f>
        <v/>
      </c>
      <c r="C16" s="23">
        <f>IF(N('Balance sheet'!C23)=0,"",('Balance sheet'!C12-'Balance sheet'!C10)/'Balance sheet'!C23)</f>
        <v/>
      </c>
      <c r="D16" s="24" t="n"/>
      <c r="E16">
        <f>IF(OR(B16="",D16="",AND(N(B16)=0,N(D16)=0)),"",IF(B16&gt;=D16,"On target","Off target"))</f>
        <v/>
      </c>
      <c r="F16" s="11" t="inlineStr">
        <is>
          <t>(Current assets - inventory) / current liabilities</t>
        </is>
      </c>
      <c r="G16" s="11" t="inlineStr">
        <is>
          <t>The same test without counting stock</t>
        </is>
      </c>
    </row>
    <row r="17">
      <c r="A17" s="3" t="inlineStr">
        <is>
          <t>Working capital</t>
        </is>
      </c>
      <c r="B17" s="13">
        <f>'Balance sheet'!B36</f>
        <v/>
      </c>
      <c r="C17" s="13">
        <f>'Balance sheet'!C36</f>
        <v/>
      </c>
      <c r="D17" s="10" t="n"/>
      <c r="E17">
        <f>IF(OR(B17="",D17="",AND(N(B17)=0,N(D17)=0)),"",IF(B17&gt;=D17,"On target","Off target"))</f>
        <v/>
      </c>
      <c r="F17" s="11" t="inlineStr">
        <is>
          <t>Current assets - current liabilities</t>
        </is>
      </c>
      <c r="G17" s="11" t="inlineStr">
        <is>
          <t>The cushion for day-to-day bills</t>
        </is>
      </c>
    </row>
  </sheetData>
  <conditionalFormatting sqref="E6:E17">
    <cfRule type="expression" priority="1" dxfId="3">
      <formula>E6="Off target"</formula>
    </cfRule>
    <cfRule type="expression" priority="2" dxfId="1">
      <formula>E6="On target"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6" customWidth="1" min="3" max="3"/>
    <col width="27" customWidth="1" min="4" max="4"/>
    <col width="30" customWidth="1" min="5" max="5"/>
    <col width="14" customWidth="1" min="6" max="6"/>
    <col width="13" customWidth="1" min="7" max="7"/>
  </cols>
  <sheetData>
    <row r="1" ht="24" customHeight="1">
      <c r="A1" s="1" t="inlineStr">
        <is>
          <t>Monthly management report: commentary</t>
        </is>
      </c>
    </row>
    <row r="2">
      <c r="A2" t="inlineStr">
        <is>
          <t>Month</t>
        </is>
      </c>
      <c r="B2" s="25">
        <f>IF('P&amp;L'!$B$3="","",'P&amp;L'!$B$3)</f>
        <v/>
      </c>
    </row>
    <row r="4">
      <c r="A4" s="3" t="inlineStr">
        <is>
          <t>Summary</t>
        </is>
      </c>
    </row>
    <row r="5" ht="30" customHeight="1">
      <c r="A5" s="26" t="inlineStr">
        <is>
          <t>Three to five sentences: the result for the month, the cash position, the one or two things that matter most, and any decision needed. It should stand on its own.</t>
        </is>
      </c>
    </row>
    <row r="6" ht="96" customHeight="1">
      <c r="A6" s="27" t="n"/>
    </row>
    <row r="8">
      <c r="A8" s="3" t="inlineStr">
        <is>
          <t>Variance explanations</t>
        </is>
      </c>
    </row>
    <row r="9" ht="30" customHeight="1">
      <c r="A9" s="26" t="inlineStr">
        <is>
          <t>One row per line the P&amp;L marks "Explain": name the accounts and the amounts behind the variance, say whether it is a one-off, a timing difference or recurring, and what happens next (a forecast update, an action with an owner, or nothing).</t>
        </is>
      </c>
    </row>
    <row r="10">
      <c r="A10" s="6" t="inlineStr">
        <is>
          <t>Line</t>
        </is>
      </c>
      <c r="B10" s="12" t="inlineStr">
        <is>
          <t>Variance</t>
        </is>
      </c>
      <c r="C10" s="12" t="inlineStr">
        <is>
          <t>Cause: the accounts and amounts behind it</t>
        </is>
      </c>
      <c r="D10" s="12" t="inlineStr">
        <is>
          <t>One-off, timing or recurring</t>
        </is>
      </c>
      <c r="E10" s="12" t="inlineStr">
        <is>
          <t>What happens next</t>
        </is>
      </c>
      <c r="F10" s="12" t="inlineStr">
        <is>
          <t>Owner</t>
        </is>
      </c>
      <c r="G10" s="12" t="inlineStr">
        <is>
          <t>Date</t>
        </is>
      </c>
    </row>
    <row r="11" ht="30" customHeight="1">
      <c r="A11" s="26" t="inlineStr">
        <is>
          <t>Example (delete): Operating expenses</t>
        </is>
      </c>
      <c r="B11" s="26" t="inlineStr">
        <is>
          <t>6,200 over budget</t>
        </is>
      </c>
      <c r="C11" s="26" t="inlineStr">
        <is>
          <t>Legal fees for the new contract (4,500) and one conference sponsorship (1,700); payroll on budget</t>
        </is>
      </c>
      <c r="D11" s="26" t="inlineStr">
        <is>
          <t>One-off</t>
        </is>
      </c>
      <c r="E11" s="26" t="inlineStr">
        <is>
          <t>Nothing: neither recurs</t>
        </is>
      </c>
      <c r="F11" s="26" t="n"/>
      <c r="G11" s="26" t="n"/>
    </row>
    <row r="12">
      <c r="A12" s="28" t="n"/>
      <c r="B12" s="28" t="n"/>
      <c r="C12" s="28" t="n"/>
      <c r="D12" s="28" t="n"/>
      <c r="E12" s="28" t="n"/>
      <c r="F12" s="28" t="n"/>
      <c r="G12" s="29" t="n"/>
    </row>
    <row r="13">
      <c r="A13" s="28" t="n"/>
      <c r="B13" s="28" t="n"/>
      <c r="C13" s="28" t="n"/>
      <c r="D13" s="28" t="n"/>
      <c r="E13" s="28" t="n"/>
      <c r="F13" s="28" t="n"/>
      <c r="G13" s="29" t="n"/>
    </row>
    <row r="14">
      <c r="A14" s="28" t="n"/>
      <c r="B14" s="28" t="n"/>
      <c r="C14" s="28" t="n"/>
      <c r="D14" s="28" t="n"/>
      <c r="E14" s="28" t="n"/>
      <c r="F14" s="28" t="n"/>
      <c r="G14" s="29" t="n"/>
    </row>
    <row r="15">
      <c r="A15" s="28" t="n"/>
      <c r="B15" s="28" t="n"/>
      <c r="C15" s="28" t="n"/>
      <c r="D15" s="28" t="n"/>
      <c r="E15" s="28" t="n"/>
      <c r="F15" s="28" t="n"/>
      <c r="G15" s="29" t="n"/>
    </row>
    <row r="16">
      <c r="A16" s="28" t="n"/>
      <c r="B16" s="28" t="n"/>
      <c r="C16" s="28" t="n"/>
      <c r="D16" s="28" t="n"/>
      <c r="E16" s="28" t="n"/>
      <c r="F16" s="28" t="n"/>
      <c r="G16" s="29" t="n"/>
    </row>
    <row r="17">
      <c r="A17" s="28" t="n"/>
      <c r="B17" s="28" t="n"/>
      <c r="C17" s="28" t="n"/>
      <c r="D17" s="28" t="n"/>
      <c r="E17" s="28" t="n"/>
      <c r="F17" s="28" t="n"/>
      <c r="G17" s="29" t="n"/>
    </row>
    <row r="18">
      <c r="A18" s="28" t="n"/>
      <c r="B18" s="28" t="n"/>
      <c r="C18" s="28" t="n"/>
      <c r="D18" s="28" t="n"/>
      <c r="E18" s="28" t="n"/>
      <c r="F18" s="28" t="n"/>
      <c r="G18" s="29" t="n"/>
    </row>
    <row r="19">
      <c r="A19" s="28" t="n"/>
      <c r="B19" s="28" t="n"/>
      <c r="C19" s="28" t="n"/>
      <c r="D19" s="28" t="n"/>
      <c r="E19" s="28" t="n"/>
      <c r="F19" s="28" t="n"/>
      <c r="G19" s="29" t="n"/>
    </row>
    <row r="20">
      <c r="A20" s="28" t="n"/>
      <c r="B20" s="28" t="n"/>
      <c r="C20" s="28" t="n"/>
      <c r="D20" s="28" t="n"/>
      <c r="E20" s="28" t="n"/>
      <c r="F20" s="28" t="n"/>
      <c r="G20" s="29" t="n"/>
    </row>
    <row r="21">
      <c r="A21" s="28" t="n"/>
      <c r="B21" s="28" t="n"/>
      <c r="C21" s="28" t="n"/>
      <c r="D21" s="28" t="n"/>
      <c r="E21" s="28" t="n"/>
      <c r="F21" s="28" t="n"/>
      <c r="G21" s="29" t="n"/>
    </row>
    <row r="23">
      <c r="A23" s="3" t="inlineStr">
        <is>
          <t>Where the cash went</t>
        </is>
      </c>
    </row>
    <row r="24" ht="30" customHeight="1">
      <c r="A24" s="26" t="inlineStr">
        <is>
          <t>If profit and cash moved in different directions, say where the cash went: receivables, payables, inventory, loan repayments or capital spending.</t>
        </is>
      </c>
    </row>
    <row r="25" ht="60" customHeight="1">
      <c r="A25" s="27" t="n"/>
    </row>
    <row r="27">
      <c r="A27" s="3" t="inlineStr">
        <is>
          <t>Actions</t>
        </is>
      </c>
    </row>
    <row r="28" ht="30" customHeight="1">
      <c r="A28" s="26" t="inlineStr">
        <is>
          <t>What needs approving, chasing or changing, each with an owner and a date.</t>
        </is>
      </c>
    </row>
    <row r="29">
      <c r="A29" s="6" t="inlineStr">
        <is>
          <t>Action</t>
        </is>
      </c>
      <c r="D29" s="12" t="inlineStr">
        <is>
          <t>Owner</t>
        </is>
      </c>
      <c r="E29" s="12" t="inlineStr">
        <is>
          <t>Due date</t>
        </is>
      </c>
      <c r="F29" s="12" t="inlineStr">
        <is>
          <t>Status</t>
        </is>
      </c>
    </row>
    <row r="30">
      <c r="A30" s="30" t="n"/>
      <c r="B30" s="30" t="n"/>
      <c r="C30" s="30" t="n"/>
      <c r="D30" s="30" t="n"/>
      <c r="E30" s="31" t="n"/>
      <c r="F30" s="30" t="n"/>
    </row>
    <row r="31">
      <c r="A31" s="30" t="n"/>
      <c r="B31" s="30" t="n"/>
      <c r="C31" s="30" t="n"/>
      <c r="D31" s="30" t="n"/>
      <c r="E31" s="31" t="n"/>
      <c r="F31" s="30" t="n"/>
    </row>
    <row r="32">
      <c r="A32" s="30" t="n"/>
      <c r="B32" s="30" t="n"/>
      <c r="C32" s="30" t="n"/>
      <c r="D32" s="30" t="n"/>
      <c r="E32" s="31" t="n"/>
      <c r="F32" s="30" t="n"/>
    </row>
    <row r="33">
      <c r="A33" s="30" t="n"/>
      <c r="B33" s="30" t="n"/>
      <c r="C33" s="30" t="n"/>
      <c r="D33" s="30" t="n"/>
      <c r="E33" s="31" t="n"/>
      <c r="F33" s="30" t="n"/>
    </row>
    <row r="34">
      <c r="A34" s="30" t="n"/>
      <c r="B34" s="30" t="n"/>
      <c r="C34" s="30" t="n"/>
      <c r="D34" s="30" t="n"/>
      <c r="E34" s="31" t="n"/>
      <c r="F34" s="30" t="n"/>
    </row>
    <row r="35">
      <c r="A35" s="30" t="n"/>
      <c r="B35" s="30" t="n"/>
      <c r="C35" s="30" t="n"/>
      <c r="D35" s="30" t="n"/>
      <c r="E35" s="31" t="n"/>
      <c r="F35" s="30" t="n"/>
    </row>
    <row r="37">
      <c r="A37" s="3" t="inlineStr">
        <is>
          <t>Before you send</t>
        </is>
      </c>
    </row>
    <row r="38">
      <c r="A38" s="6" t="inlineStr">
        <is>
          <t>Check</t>
        </is>
      </c>
      <c r="F38" s="12" t="inlineStr">
        <is>
          <t>Done?</t>
        </is>
      </c>
    </row>
    <row r="39">
      <c r="A39" s="32" t="inlineStr">
        <is>
          <t>Bank and card accounts reconciled for the month.</t>
        </is>
      </c>
      <c r="B39" s="32" t="n"/>
      <c r="C39" s="32" t="n"/>
      <c r="D39" s="32" t="n"/>
      <c r="E39" s="32" t="n"/>
      <c r="F39" s="33" t="n"/>
    </row>
    <row r="40">
      <c r="A40" s="32" t="inlineStr">
        <is>
          <t>Invoices, bills and accruals for the month posted.</t>
        </is>
      </c>
      <c r="B40" s="32" t="n"/>
      <c r="C40" s="32" t="n"/>
      <c r="D40" s="32" t="n"/>
      <c r="E40" s="32" t="n"/>
      <c r="F40" s="33" t="n"/>
    </row>
    <row r="41">
      <c r="A41" s="32" t="inlineStr">
        <is>
          <t>Balance sheet totals tie to the trial balance; closing cash ties to the bank.</t>
        </is>
      </c>
      <c r="B41" s="32" t="n"/>
      <c r="C41" s="32" t="n"/>
      <c r="D41" s="32" t="n"/>
      <c r="E41" s="32" t="n"/>
      <c r="F41" s="33" t="n"/>
    </row>
    <row r="42">
      <c r="A42" s="32" t="inlineStr">
        <is>
          <t>Every large variance has a cause naming accounts and amounts.</t>
        </is>
      </c>
      <c r="B42" s="32" t="n"/>
      <c r="C42" s="32" t="n"/>
      <c r="D42" s="32" t="n"/>
      <c r="E42" s="32" t="n"/>
      <c r="F42" s="33" t="n"/>
    </row>
    <row r="43">
      <c r="A43" s="32" t="inlineStr">
        <is>
          <t>Prior-month figures unchanged from last month's report, or the change explained.</t>
        </is>
      </c>
      <c r="B43" s="32" t="n"/>
      <c r="C43" s="32" t="n"/>
      <c r="D43" s="32" t="n"/>
      <c r="E43" s="32" t="n"/>
      <c r="F43" s="33" t="n"/>
    </row>
    <row r="44">
      <c r="A44" s="32" t="inlineStr">
        <is>
          <t>Receivables reviewed and the largest late payers named.</t>
        </is>
      </c>
      <c r="B44" s="32" t="n"/>
      <c r="C44" s="32" t="n"/>
      <c r="D44" s="32" t="n"/>
      <c r="E44" s="32" t="n"/>
      <c r="F44" s="33" t="n"/>
    </row>
    <row r="45">
      <c r="A45" s="32" t="inlineStr">
        <is>
          <t>Actions have an owner and a date.</t>
        </is>
      </c>
      <c r="B45" s="32" t="n"/>
      <c r="C45" s="32" t="n"/>
      <c r="D45" s="32" t="n"/>
      <c r="E45" s="32" t="n"/>
      <c r="F45" s="33" t="n"/>
    </row>
    <row r="46">
      <c r="A46" s="32" t="inlineStr">
        <is>
          <t>The summary still stands on its own after the edits.</t>
        </is>
      </c>
      <c r="B46" s="32" t="n"/>
      <c r="C46" s="32" t="n"/>
      <c r="D46" s="32" t="n"/>
      <c r="E46" s="32" t="n"/>
      <c r="F46" s="33" t="n"/>
    </row>
  </sheetData>
  <mergeCells count="22">
    <mergeCell ref="A39:E39"/>
    <mergeCell ref="A45:E45"/>
    <mergeCell ref="A28:G28"/>
    <mergeCell ref="A33:C33"/>
    <mergeCell ref="A9:G9"/>
    <mergeCell ref="A32:C32"/>
    <mergeCell ref="A41:E41"/>
    <mergeCell ref="A24:G24"/>
    <mergeCell ref="A46:E46"/>
    <mergeCell ref="A29:C29"/>
    <mergeCell ref="A35:C35"/>
    <mergeCell ref="A6:G6"/>
    <mergeCell ref="A31:C31"/>
    <mergeCell ref="A42:E42"/>
    <mergeCell ref="A30:C30"/>
    <mergeCell ref="A34:C34"/>
    <mergeCell ref="A25:G25"/>
    <mergeCell ref="A43:E43"/>
    <mergeCell ref="A38:E38"/>
    <mergeCell ref="A44:E44"/>
    <mergeCell ref="A40:E40"/>
    <mergeCell ref="A5:G5"/>
  </mergeCells>
  <dataValidations count="3">
    <dataValidation sqref="D12:D21" showDropDown="0" showInputMessage="0" showErrorMessage="0" allowBlank="1" type="list">
      <formula1>"One-off,Timing,Recurring"</formula1>
    </dataValidation>
    <dataValidation sqref="F30:F35" showDropDown="0" showInputMessage="0" showErrorMessage="0" allowBlank="1" type="list">
      <formula1>"Open,Done"</formula1>
    </dataValidation>
    <dataValidation sqref="F39:F46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Ataski</dc:creator>
  <dc:title xmlns:dc="http://purl.org/dc/elements/1.1/">Monthly management report template</dc:title>
  <dc:description xmlns:dc="http://purl.org/dc/elements/1.1/">Free template from Ataski: https://ataski.com/guides/monthly-management-report-template</dc:description>
  <dc:subject xmlns:dc="http://purl.org/dc/elements/1.1/">Monthly management report</dc:subject>
  <dc:language xmlns:dc="http://purl.org/dc/elements/1.1/">en-US</dc:language>
  <dcterms:created xmlns:dcterms="http://purl.org/dc/terms/" xmlns:xsi="http://www.w3.org/2001/XMLSchema-instance" xsi:type="dcterms:W3CDTF">2026-10-15T00:00:00Z</dcterms:created>
  <dcterms:modified xmlns:dcterms="http://purl.org/dc/terms/" xmlns:xsi="http://www.w3.org/2001/XMLSchema-instance" xsi:type="dcterms:W3CDTF">2026-10-15T00:00:00Z</dcterms:modified>
  <cp:lastModifiedBy>Ataski</cp:lastModifiedBy>
  <cp:category>Template</cp:category>
  <cp:keywords>Monthly management report</cp:keywords>
</cp:coreProperties>
</file>